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ample County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<sst xmlns="http://schemas.openxmlformats.org/spreadsheetml/2006/main" count="49" uniqueCount="25">
  <si>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Group Risk Income Protection Worksheet</t>
  </si>
  <si>
    <t>County:</t>
  </si>
  <si>
    <t>Crop:</t>
  </si>
  <si>
    <t>Corn</t>
  </si>
  <si>
    <t>Exp Co Yield</t>
  </si>
  <si>
    <t>Level:</t>
  </si>
  <si>
    <t>Premium:</t>
  </si>
  <si>
    <t>Price Level:</t>
  </si>
  <si>
    <t>Total Acres:</t>
  </si>
  <si>
    <t>Year</t>
  </si>
  <si>
    <t>Spring</t>
  </si>
  <si>
    <t>Fall</t>
  </si>
  <si>
    <t>NASS</t>
  </si>
  <si>
    <t>Beginning</t>
  </si>
  <si>
    <t>Level</t>
  </si>
  <si>
    <t>End Rev.</t>
  </si>
  <si>
    <t>Insurance</t>
  </si>
  <si>
    <t>Price</t>
  </si>
  <si>
    <t>Yield</t>
  </si>
  <si>
    <t>Coverage</t>
  </si>
  <si>
    <t>%loss</t>
  </si>
  <si>
    <t>Amount</t>
  </si>
  <si>
    <t>Payment</t>
  </si>
  <si>
    <t>Soybeans</t>
  </si>
  <si>
    <t>Example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</si>
</sst>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44" fontId="6" fillId="0" borderId="0" xfId="17" applyFont="1" applyAlignment="1">
      <alignment horizontal="center"/>
    </xf>
    <xf numFmtId="44" fontId="6" fillId="0" borderId="0" xfId="17" applyFont="1" applyAlignment="1">
      <alignment/>
    </xf>
    <xf numFmtId="44" fontId="0" fillId="0" borderId="0" xfId="17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44" fontId="0" fillId="0" borderId="0" xfId="17" applyFont="1" applyAlignment="1">
      <alignment/>
    </xf>
    <xf numFmtId="165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165" fontId="0" fillId="4" borderId="0" xfId="0" applyNumberFormat="1" applyFill="1" applyAlignment="1">
      <alignment horizontal="center"/>
    </xf>
    <xf numFmtId="9" fontId="4" fillId="4" borderId="0" xfId="21" applyFont="1" applyFill="1" applyAlignment="1">
      <alignment horizontal="center"/>
    </xf>
    <xf numFmtId="9" fontId="5" fillId="4" borderId="0" xfId="0" applyNumberFormat="1" applyFont="1" applyFill="1" applyAlignment="1">
      <alignment horizontal="center"/>
    </xf>
    <xf numFmtId="9" fontId="5" fillId="4" borderId="0" xfId="21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D33" sqref="D33"/>
    </sheetView>
  </sheetViews>
  <sheetFormatPr defaultColWidth="9.140625" defaultRowHeight="12.75"/>
  <cols>
    <col min="1" max="2" width="10.00390625" style="0" customWidth="1"/>
    <col min="3" max="3" width="13.57421875" style="0" customWidth="1"/>
    <col min="4" max="5" width="10.00390625" style="0" customWidth="1"/>
    <col min="6" max="7" width="10.00390625" style="0" hidden="1" customWidth="1"/>
    <col min="8" max="9" width="10.00390625" style="0" customWidth="1"/>
    <col min="10" max="11" width="10.00390625" style="0" hidden="1" customWidth="1"/>
    <col min="12" max="12" width="10.00390625" style="0" customWidth="1"/>
    <col min="13" max="13" width="14.8515625" style="0" customWidth="1"/>
    <col min="14" max="16384" width="10.00390625" style="0" customWidth="1"/>
  </cols>
  <sheetData>
    <row r="1" spans="1:8" ht="20.25">
      <c r="A1" s="1" t="s">
        <v>0</v>
      </c>
      <c r="B1" s="1"/>
      <c r="C1" s="1"/>
      <c r="D1" s="1"/>
      <c r="E1" s="2"/>
      <c r="F1" s="2"/>
      <c r="G1" s="2"/>
      <c r="H1" s="2"/>
    </row>
    <row r="3" spans="1:4" ht="18">
      <c r="A3" s="3" t="s">
        <v>1</v>
      </c>
      <c r="B3" s="3"/>
      <c r="C3" s="4" t="s">
        <v>24</v>
      </c>
      <c r="D3" s="5"/>
    </row>
    <row r="4" spans="1:4" ht="18">
      <c r="A4" s="3" t="s">
        <v>2</v>
      </c>
      <c r="B4" s="3"/>
      <c r="C4" s="4" t="s">
        <v>3</v>
      </c>
      <c r="D4" s="5"/>
    </row>
    <row r="5" spans="1:4" ht="18">
      <c r="A5" s="3" t="s">
        <v>4</v>
      </c>
      <c r="B5" s="3"/>
      <c r="C5" s="4">
        <v>150</v>
      </c>
      <c r="D5" s="5"/>
    </row>
    <row r="6" spans="1:5" ht="18">
      <c r="A6" s="3" t="s">
        <v>5</v>
      </c>
      <c r="B6" s="3"/>
      <c r="C6" s="24">
        <v>0.9</v>
      </c>
      <c r="D6" s="5"/>
      <c r="E6" s="6"/>
    </row>
    <row r="7" spans="1:5" ht="15.75">
      <c r="A7" s="7" t="s">
        <v>6</v>
      </c>
      <c r="B7" s="8"/>
      <c r="C7" s="9"/>
      <c r="E7" s="10"/>
    </row>
    <row r="8" spans="1:11" ht="15.75">
      <c r="A8" s="7" t="s">
        <v>7</v>
      </c>
      <c r="B8" s="7"/>
      <c r="C8" s="25">
        <v>1</v>
      </c>
      <c r="K8" s="11"/>
    </row>
    <row r="9" spans="9:13" ht="12.75">
      <c r="I9" s="12">
        <f>C6</f>
        <v>0.9</v>
      </c>
      <c r="J9" s="13"/>
      <c r="K9" s="14"/>
      <c r="M9" s="15" t="s">
        <v>8</v>
      </c>
    </row>
    <row r="10" spans="1:13" s="16" customFormat="1" ht="12.75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H10" s="16" t="s">
        <v>15</v>
      </c>
      <c r="I10" s="15" t="s">
        <v>16</v>
      </c>
      <c r="J10" s="15"/>
      <c r="K10" s="14"/>
      <c r="M10" s="27">
        <v>500</v>
      </c>
    </row>
    <row r="11" spans="2:11" s="16" customFormat="1" ht="12.75">
      <c r="B11" s="16" t="s">
        <v>17</v>
      </c>
      <c r="C11" s="16" t="s">
        <v>17</v>
      </c>
      <c r="D11" s="16" t="s">
        <v>18</v>
      </c>
      <c r="E11" s="16" t="s">
        <v>19</v>
      </c>
      <c r="G11" s="16" t="s">
        <v>20</v>
      </c>
      <c r="H11" s="16" t="s">
        <v>21</v>
      </c>
      <c r="I11" s="15" t="s">
        <v>22</v>
      </c>
      <c r="J11" s="15"/>
      <c r="K11" s="14"/>
    </row>
    <row r="12" spans="2:11" ht="12.75">
      <c r="B12" s="17"/>
      <c r="E12" s="11"/>
      <c r="F12" s="18"/>
      <c r="G12" s="19"/>
      <c r="H12" s="11"/>
      <c r="I12" s="11"/>
      <c r="J12" s="19"/>
      <c r="K12" s="11"/>
    </row>
    <row r="13" spans="1:13" ht="12.75">
      <c r="A13">
        <v>2007</v>
      </c>
      <c r="B13" s="20">
        <v>4.06</v>
      </c>
      <c r="C13" s="20">
        <v>5</v>
      </c>
      <c r="D13" s="23">
        <v>145</v>
      </c>
      <c r="E13" s="11">
        <f>ROUND(+$B13*1.5*$C$5,2)</f>
        <v>913.5</v>
      </c>
      <c r="F13" s="18">
        <f>$C$6</f>
        <v>0.9</v>
      </c>
      <c r="G13" s="19">
        <f>ROUND(MAX(0,MAX($B13,$C13)*$C$5*$F13-$C13*$D13)/(MAX($B13,$C13)*$C$5*$F13),3)</f>
        <v>0</v>
      </c>
      <c r="H13" s="11">
        <f>ROUND(MAX($B13,$C13)*$C$5*1.5,2)</f>
        <v>1125</v>
      </c>
      <c r="I13" s="11">
        <f>ROUND(+$G13*$H13,2)*$C$8</f>
        <v>0</v>
      </c>
      <c r="J13" s="19" t="e">
        <f>ROUND(MAX(0,MAX($B13,$C13)*$C$5*$E$6-$C13*$D13)/(MAX($B13,$C13)*$C$5*$E$6),3)</f>
        <v>#DIV/0!</v>
      </c>
      <c r="K13" s="11">
        <f>ROUND(MAX($B13,$C13)*$C$5*1.5,2)</f>
        <v>1125</v>
      </c>
      <c r="M13" s="22">
        <f>$M$10*I13</f>
        <v>0</v>
      </c>
    </row>
    <row r="14" spans="1:13" ht="12.75">
      <c r="A14">
        <v>2007</v>
      </c>
      <c r="B14" s="20">
        <v>4.06</v>
      </c>
      <c r="C14" s="11">
        <v>3.5</v>
      </c>
      <c r="D14" s="23">
        <v>145</v>
      </c>
      <c r="E14" s="11">
        <f>ROUND(+$B14*1.5*$C$5,2)</f>
        <v>913.5</v>
      </c>
      <c r="F14" s="18">
        <f>$C$6</f>
        <v>0.9</v>
      </c>
      <c r="G14" s="19">
        <f>ROUND(MAX(0,MAX($B14,$C14)*$C$5*$F14-$C14*$D14)/(MAX($B14,$C14)*$C$5*$F14),3)</f>
        <v>0.074</v>
      </c>
      <c r="H14" s="11">
        <f>ROUND(MAX($B14,$C14)*$C$5*1.5,2)</f>
        <v>913.5</v>
      </c>
      <c r="I14" s="11">
        <f>ROUND(+$G14*$H14,2)*$C$8</f>
        <v>67.6</v>
      </c>
      <c r="J14" s="19" t="e">
        <f>ROUND(MAX(0,MAX($B14,$C14)*$C$5*$E$6-$C14*$D14)/(MAX($B14,$C14)*$C$5*$E$6),3)</f>
        <v>#DIV/0!</v>
      </c>
      <c r="K14" s="11">
        <f>ROUND(MAX($B14,$C14)*$C$5*1.5,2)</f>
        <v>913.5</v>
      </c>
      <c r="M14" s="22">
        <f>$M$10*I14</f>
        <v>33800</v>
      </c>
    </row>
    <row r="15" spans="1:13" ht="12.75">
      <c r="A15">
        <v>2007</v>
      </c>
      <c r="B15" s="20">
        <v>4.06</v>
      </c>
      <c r="C15" s="11">
        <v>3</v>
      </c>
      <c r="D15" s="23">
        <v>145</v>
      </c>
      <c r="E15" s="11">
        <f>ROUND(+$B15*1.5*$C$5,2)</f>
        <v>913.5</v>
      </c>
      <c r="F15" s="18">
        <f>$C$6</f>
        <v>0.9</v>
      </c>
      <c r="G15" s="19">
        <f>ROUND(MAX(0,MAX($B15,$C15)*$C$5*$F15-$C15*$D15)/(MAX($B15,$C15)*$C$5*$F15),3)</f>
        <v>0.206</v>
      </c>
      <c r="H15" s="11">
        <f>ROUND(MAX($B15,$C15)*$C$5*1.5,2)</f>
        <v>913.5</v>
      </c>
      <c r="I15" s="11">
        <f>ROUND(+$G15*$H15,2)*$C$8</f>
        <v>188.18</v>
      </c>
      <c r="J15" s="19" t="e">
        <f>ROUND(MAX(0,MAX($B15,$C15)*$C$5*$E$6-$C15*$D15)/(MAX($B15,$C15)*$C$5*$E$6),3)</f>
        <v>#DIV/0!</v>
      </c>
      <c r="K15" s="11">
        <f>ROUND(MAX($B15,$C15)*$C$5*1.5,2)</f>
        <v>913.5</v>
      </c>
      <c r="M15" s="22">
        <f>$M$10*I15</f>
        <v>94090</v>
      </c>
    </row>
    <row r="16" spans="2:11" ht="12.75">
      <c r="B16" s="20"/>
      <c r="C16" s="11"/>
      <c r="D16" s="21"/>
      <c r="E16" s="11"/>
      <c r="F16" s="18"/>
      <c r="G16" s="19"/>
      <c r="H16" s="11"/>
      <c r="I16" s="11"/>
      <c r="J16" s="19"/>
      <c r="K16" s="11"/>
    </row>
    <row r="18" spans="1:4" ht="18">
      <c r="A18" s="3" t="s">
        <v>1</v>
      </c>
      <c r="B18" s="3"/>
      <c r="C18" s="4" t="s">
        <v>24</v>
      </c>
      <c r="D18" s="5"/>
    </row>
    <row r="19" spans="1:4" ht="18">
      <c r="A19" s="3" t="s">
        <v>2</v>
      </c>
      <c r="B19" s="3"/>
      <c r="C19" s="5" t="s">
        <v>23</v>
      </c>
      <c r="D19" s="5"/>
    </row>
    <row r="20" spans="1:4" ht="18">
      <c r="A20" s="3" t="s">
        <v>4</v>
      </c>
      <c r="B20" s="3"/>
      <c r="C20" s="4">
        <v>45</v>
      </c>
      <c r="D20" s="5"/>
    </row>
    <row r="21" spans="1:5" ht="18">
      <c r="A21" s="3" t="s">
        <v>5</v>
      </c>
      <c r="B21" s="3"/>
      <c r="C21" s="24">
        <v>0.9</v>
      </c>
      <c r="D21" s="5"/>
      <c r="E21" s="6"/>
    </row>
    <row r="22" spans="1:5" ht="15.75">
      <c r="A22" s="7" t="s">
        <v>6</v>
      </c>
      <c r="B22" s="8"/>
      <c r="C22" s="10"/>
      <c r="E22" s="10"/>
    </row>
    <row r="23" spans="1:11" ht="15.75">
      <c r="A23" s="7" t="s">
        <v>7</v>
      </c>
      <c r="B23" s="7"/>
      <c r="C23" s="26">
        <v>1</v>
      </c>
      <c r="K23" s="11"/>
    </row>
    <row r="24" spans="9:13" ht="12.75">
      <c r="I24" s="12">
        <f>C21</f>
        <v>0.9</v>
      </c>
      <c r="J24" s="13"/>
      <c r="K24" s="14"/>
      <c r="M24" s="15" t="s">
        <v>8</v>
      </c>
    </row>
    <row r="25" spans="1:13" s="16" customFormat="1" ht="12.75">
      <c r="A25" s="16" t="s">
        <v>9</v>
      </c>
      <c r="B25" s="16" t="s">
        <v>10</v>
      </c>
      <c r="C25" s="16" t="s">
        <v>11</v>
      </c>
      <c r="D25" s="16" t="s">
        <v>12</v>
      </c>
      <c r="E25" s="16" t="s">
        <v>13</v>
      </c>
      <c r="F25" s="16" t="s">
        <v>14</v>
      </c>
      <c r="H25" s="16" t="s">
        <v>15</v>
      </c>
      <c r="I25" s="15" t="s">
        <v>16</v>
      </c>
      <c r="J25" s="15"/>
      <c r="K25" s="14"/>
      <c r="M25" s="27">
        <v>500</v>
      </c>
    </row>
    <row r="26" spans="2:11" s="16" customFormat="1" ht="12.75">
      <c r="B26" s="16" t="s">
        <v>17</v>
      </c>
      <c r="C26" s="16" t="s">
        <v>17</v>
      </c>
      <c r="D26" s="16" t="s">
        <v>18</v>
      </c>
      <c r="E26" s="16" t="s">
        <v>19</v>
      </c>
      <c r="G26" s="16" t="s">
        <v>20</v>
      </c>
      <c r="H26" s="16" t="s">
        <v>21</v>
      </c>
      <c r="I26" s="15" t="s">
        <v>22</v>
      </c>
      <c r="J26" s="15"/>
      <c r="K26" s="14"/>
    </row>
    <row r="27" spans="2:11" ht="12.75">
      <c r="B27" s="17"/>
      <c r="E27" s="11"/>
      <c r="F27" s="18"/>
      <c r="G27" s="19"/>
      <c r="H27" s="11"/>
      <c r="I27" s="11"/>
      <c r="J27" s="19"/>
      <c r="K27" s="11"/>
    </row>
    <row r="28" spans="1:13" ht="12.75">
      <c r="A28">
        <v>2007</v>
      </c>
      <c r="B28" s="20">
        <v>8.09</v>
      </c>
      <c r="C28" s="11">
        <v>9</v>
      </c>
      <c r="D28" s="23">
        <v>42</v>
      </c>
      <c r="E28" s="11">
        <f>ROUND(+$B28*1.5*$C$20,2)</f>
        <v>546.08</v>
      </c>
      <c r="F28" s="18">
        <f>$C$21</f>
        <v>0.9</v>
      </c>
      <c r="G28" s="19">
        <f>ROUND(MAX(0,MAX($B28,$C28)*$C$20*$F28-$C28*$D28)/(MAX($B28,$C28)*$C$20*$F28),3)</f>
        <v>0</v>
      </c>
      <c r="H28" s="11">
        <f>ROUND(MAX($B28,$C28)*$C$20*1.5,2)</f>
        <v>607.5</v>
      </c>
      <c r="I28" s="11">
        <f>ROUND(+$G28*$H28,2)*$C$23</f>
        <v>0</v>
      </c>
      <c r="J28" s="19" t="e">
        <f>ROUND(MAX(0,MAX($B28,$C28)*$C$20*$E$21-$C28*$D28)/(MAX($B28,$C28)*$C$20*$E$21),3)</f>
        <v>#DIV/0!</v>
      </c>
      <c r="K28" s="11">
        <f>ROUND(MAX($B28,$C28)*$C$20*1.5,2)</f>
        <v>607.5</v>
      </c>
      <c r="M28" s="22">
        <f>$M$25*I28</f>
        <v>0</v>
      </c>
    </row>
    <row r="29" spans="1:13" ht="12.75">
      <c r="A29">
        <v>2007</v>
      </c>
      <c r="B29" s="20">
        <v>8.09</v>
      </c>
      <c r="C29" s="11">
        <v>8</v>
      </c>
      <c r="D29" s="23">
        <v>42</v>
      </c>
      <c r="E29" s="11">
        <f>ROUND(+$B29*1.5*$C$20,2)</f>
        <v>546.08</v>
      </c>
      <c r="F29" s="18">
        <f>$C$21</f>
        <v>0.9</v>
      </c>
      <c r="G29" s="19">
        <f>ROUND(MAX(0,MAX($B29,$C29)*$C$20*$F29-$C29*$D29)/(MAX($B29,$C29)*$C$20*$F29),3)</f>
        <v>0</v>
      </c>
      <c r="H29" s="11">
        <f>ROUND(MAX($B29,$C29)*$C$20*1.5,2)</f>
        <v>546.08</v>
      </c>
      <c r="I29" s="11">
        <f>ROUND(+$G29*$H29,2)*$C$23</f>
        <v>0</v>
      </c>
      <c r="J29" s="19" t="e">
        <f>ROUND(MAX(0,MAX($B29,$C29)*$C$20*$E$21-$C29*$D29)/(MAX($B29,$C29)*$C$20*$E$21),3)</f>
        <v>#DIV/0!</v>
      </c>
      <c r="K29" s="11">
        <f>ROUND(MAX($B29,$C29)*$C$20*1.5,2)</f>
        <v>546.08</v>
      </c>
      <c r="M29" s="22">
        <f>$M$25*I29</f>
        <v>0</v>
      </c>
    </row>
    <row r="30" spans="1:13" ht="12.75">
      <c r="A30">
        <v>2007</v>
      </c>
      <c r="B30" s="20">
        <v>8.09</v>
      </c>
      <c r="C30" s="11">
        <v>6</v>
      </c>
      <c r="D30" s="23">
        <v>42</v>
      </c>
      <c r="E30" s="11">
        <f>ROUND(+$B30*1.5*$C$20,2)</f>
        <v>546.08</v>
      </c>
      <c r="F30" s="18">
        <f>$C$21</f>
        <v>0.9</v>
      </c>
      <c r="G30" s="19">
        <f>ROUND(MAX(0,MAX($B30,$C30)*$C$20*$F30-$C30*$D30)/(MAX($B30,$C30)*$C$20*$F30),3)</f>
        <v>0.231</v>
      </c>
      <c r="H30" s="11">
        <f>ROUND(MAX($B30,$C30)*$C$20*1.5,2)</f>
        <v>546.08</v>
      </c>
      <c r="I30" s="11">
        <f>ROUND(+$G30*$H30,2)*$C$23</f>
        <v>126.14</v>
      </c>
      <c r="J30" s="19" t="e">
        <f>ROUND(MAX(0,MAX($B30,$C30)*$C$20*$E$21-$C30*$D30)/(MAX($B30,$C30)*$C$20*$E$21),3)</f>
        <v>#DIV/0!</v>
      </c>
      <c r="K30" s="11">
        <f>ROUND(MAX($B30,$C30)*$C$20*1.5,2)</f>
        <v>546.08</v>
      </c>
      <c r="M30" s="22">
        <f>$M$25*I30</f>
        <v>63070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2006-01-12T14:04:57Z</dcterms:created>
  <dcterms:modified xsi:type="dcterms:W3CDTF">2007-07-03T14:10:04Z</dcterms:modified>
  <cp:category/>
  <cp:version/>
  <cp:contentType/>
  <cp:contentStatus/>
</cp:coreProperties>
</file>